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nso.local\dfs\Nov\V\УМБР\ОСИМБ и ФС\Кредиты\Кредиты 2025\Материалы к проекту бюджета на 2026-2028г\УПДиНП\"/>
    </mc:Choice>
  </mc:AlternateContent>
  <xr:revisionPtr revIDLastSave="0" documentId="13_ncr:1_{3DCCEB42-1319-4E93-A396-7C83C5D9847C}" xr6:coauthVersionLast="36" xr6:coauthVersionMax="36" xr10:uidLastSave="{00000000-0000-0000-0000-000000000000}"/>
  <bookViews>
    <workbookView xWindow="240" yWindow="90" windowWidth="12240" windowHeight="7785" tabRatio="869" xr2:uid="{00000000-000D-0000-FFFF-FFFF00000000}"/>
  </bookViews>
  <sheets>
    <sheet name="проценты" sheetId="7" r:id="rId1"/>
    <sheet name="2015 2" sheetId="8" state="hidden" r:id="rId2"/>
    <sheet name="20163" sheetId="1" state="hidden" r:id="rId3"/>
  </sheets>
  <definedNames>
    <definedName name="_xlnm.Print_Area" localSheetId="1">'2015 2'!$A$1:$H$28</definedName>
    <definedName name="_xlnm.Print_Area" localSheetId="2">'20163'!$A$1:$H$29</definedName>
    <definedName name="_xlnm.Print_Area" localSheetId="0">проценты!$A$1:$I$29</definedName>
  </definedNames>
  <calcPr calcId="191029"/>
</workbook>
</file>

<file path=xl/calcChain.xml><?xml version="1.0" encoding="utf-8"?>
<calcChain xmlns="http://schemas.openxmlformats.org/spreadsheetml/2006/main">
  <c r="F22" i="7" l="1"/>
  <c r="D21" i="7" l="1"/>
  <c r="D20" i="7"/>
  <c r="D19" i="7"/>
  <c r="D18" i="7"/>
  <c r="D17" i="7"/>
  <c r="D16" i="7"/>
  <c r="D15" i="7"/>
  <c r="D14" i="7"/>
  <c r="D13" i="7"/>
  <c r="D12" i="7"/>
  <c r="D22" i="7" l="1"/>
  <c r="G22" i="7"/>
  <c r="I22" i="7"/>
  <c r="H22" i="7"/>
  <c r="H24" i="1" l="1"/>
  <c r="H21" i="1"/>
  <c r="H21" i="8"/>
  <c r="H24" i="8"/>
</calcChain>
</file>

<file path=xl/sharedStrings.xml><?xml version="1.0" encoding="utf-8"?>
<sst xmlns="http://schemas.openxmlformats.org/spreadsheetml/2006/main" count="120" uniqueCount="78">
  <si>
    <t>Коды бюджетной классификации</t>
  </si>
  <si>
    <t>ГРБС</t>
  </si>
  <si>
    <t>РЗД</t>
  </si>
  <si>
    <t>ПРЗД</t>
  </si>
  <si>
    <t>ЦСТ</t>
  </si>
  <si>
    <t xml:space="preserve">ВИД </t>
  </si>
  <si>
    <t>Наименование бюджетных ассигнований</t>
  </si>
  <si>
    <t>(наименование программы)</t>
  </si>
  <si>
    <t>Наименование ГРБС :</t>
  </si>
  <si>
    <t>КОСГУ</t>
  </si>
  <si>
    <t>Расчеты и обоснования по бюджетным ассигованиям на долгосрочную (областную, ведомственную) целевую программу :</t>
  </si>
  <si>
    <t>(реквизиты НПА, утверждающего ДЦП, ОЦП, ВЦП)</t>
  </si>
  <si>
    <t>Потребность в средствах на 2013г., тыс.руб.</t>
  </si>
  <si>
    <t>Министр строительства и жилищно-коммунального хозяйства Новосибирской области</t>
  </si>
  <si>
    <t xml:space="preserve">Устанавливающий нормативно-правовой акт :
</t>
  </si>
  <si>
    <t>Постановление Правительства Новосибирской области от 26.09.2011 N 410-п
______________________________________________________</t>
  </si>
  <si>
    <t>ДЦП "Развитие газификации территорий населенных пунктов Новосибирской области на 2012 - 2016 годы"</t>
  </si>
  <si>
    <t>Строительство, реконструкция, проектирование и приобретение объектов систем газоснабжения (высокого, среднего и низкого давления), в том числе в целях перевода групповых установок сжиженного газа на природный газ; строительство и проектирование котельных (перевод котельных на использование природного газа), создание условий для реконструкции и модернизации объектов газификации (использование технологий когенерации)</t>
  </si>
  <si>
    <t>Предоставление мер государственной поддержки гражданам при кредитовании на газификацию жилья в Новосибирской области</t>
  </si>
  <si>
    <t>на 2015 г.</t>
  </si>
  <si>
    <t>Потребность в средствах на 2015г., тыс.руб.</t>
  </si>
  <si>
    <t>124</t>
  </si>
  <si>
    <t>244</t>
  </si>
  <si>
    <t>226</t>
  </si>
  <si>
    <t>360</t>
  </si>
  <si>
    <t>262</t>
  </si>
  <si>
    <t>02</t>
  </si>
  <si>
    <t>10</t>
  </si>
  <si>
    <t>03</t>
  </si>
  <si>
    <t xml:space="preserve">
Д.В. Вершинин</t>
  </si>
  <si>
    <t>Министерство строительства и ЖКХ Новосибирской области</t>
  </si>
  <si>
    <t>Наименование государственной программы *</t>
  </si>
  <si>
    <t>Обеспечение населения в Новосибирской области жильем и качественными услугами ЖКХ</t>
  </si>
  <si>
    <t>Утверждена : Постановление Правительства Новосибирской области от 26.09.2011 N 410-п</t>
  </si>
  <si>
    <t>Итого</t>
  </si>
  <si>
    <t xml:space="preserve">Метод расчета ассигнований (в соответствии с паспортом программы ДЦП)  </t>
  </si>
  <si>
    <t xml:space="preserve">Метод расчета ассигнований (в соответствии с паспортом программы ДЦП) </t>
  </si>
  <si>
    <r>
      <t xml:space="preserve">Вид обязательства     </t>
    </r>
    <r>
      <rPr>
        <u/>
        <sz val="10"/>
        <rFont val="Times New Roman"/>
        <family val="1"/>
        <charset val="204"/>
      </rPr>
      <t>действующее</t>
    </r>
  </si>
  <si>
    <r>
      <t xml:space="preserve">Вид обязательства    </t>
    </r>
    <r>
      <rPr>
        <u/>
        <sz val="10"/>
        <rFont val="Times New Roman"/>
        <family val="1"/>
        <charset val="204"/>
      </rPr>
      <t>действующее</t>
    </r>
  </si>
  <si>
    <t>Приложение: перечень объектов</t>
  </si>
  <si>
    <t>на 2016 г.</t>
  </si>
  <si>
    <t>4000404</t>
  </si>
  <si>
    <t>05</t>
  </si>
  <si>
    <t xml:space="preserve">Код бюджетной классификации доходов: </t>
  </si>
  <si>
    <t>Всего:</t>
  </si>
  <si>
    <t>Министерство финансов и налоговой политики Новосибирской области</t>
  </si>
  <si>
    <t>Наименование  главного администратора доходов:</t>
  </si>
  <si>
    <t>Заемщик</t>
  </si>
  <si>
    <t>номер</t>
  </si>
  <si>
    <t>дата</t>
  </si>
  <si>
    <t>Документ-основание</t>
  </si>
  <si>
    <t>Ставка, процентов годовых</t>
  </si>
  <si>
    <t>Прогноз доходов</t>
  </si>
  <si>
    <t>на очередной финансовый год</t>
  </si>
  <si>
    <t>на первый год планового периода</t>
  </si>
  <si>
    <t>на второй год планового периода</t>
  </si>
  <si>
    <t>Оценка текущего финансового года</t>
  </si>
  <si>
    <t xml:space="preserve">Правительства Новосибирской области – </t>
  </si>
  <si>
    <t>Новосибирской области</t>
  </si>
  <si>
    <t>В.Ю. Голубенко</t>
  </si>
  <si>
    <t>Мэрия города Новосибирска</t>
  </si>
  <si>
    <t>Администрация Болотнинского района Новосибирской области</t>
  </si>
  <si>
    <t>Администрация Усть-Таркского района Новосибирской области</t>
  </si>
  <si>
    <t>Администрация Чановского района Новосибирской области</t>
  </si>
  <si>
    <t>Администраци города Искитима Новосибирской области</t>
  </si>
  <si>
    <t>Администраци рабочего поселка Кольцово Новосибирской области</t>
  </si>
  <si>
    <t>Администрация города Барабинска Барабинского района Новосибирской обасти</t>
  </si>
  <si>
    <t>Администрация рабочего поселка Маслянино Маслянинского района Новосибирской обасти</t>
  </si>
  <si>
    <t>Администрация города Тогучна Тогучинского района Новосибирской обасти</t>
  </si>
  <si>
    <t xml:space="preserve">Администрация Усть-Таркского сельсовета Усть-Таркского района Новосибирской области </t>
  </si>
  <si>
    <t>Сумма</t>
  </si>
  <si>
    <t>181 1 11 03020 02 0000 120</t>
  </si>
  <si>
    <t>тыс. рублей</t>
  </si>
  <si>
    <t>Договор о предоставлении бюджету муниципального образования Новосибирской области бюджетного кредита из областного бюджета Новосибирской области</t>
  </si>
  <si>
    <t>Код главного администратора доходов:</t>
  </si>
  <si>
    <t xml:space="preserve">
Расчеты по статьям классификации доходов областного бюджета на 2026 год и плановый период 2027 и 2028 годов
</t>
  </si>
  <si>
    <t>Заместитель Председателя</t>
  </si>
  <si>
    <t>министр финансов и налоговой политики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</si>
</sst>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sz val="6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Arial Cyr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indexed="56"/>
      <name val="Cambria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Helv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2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5" fillId="23" borderId="7" applyNumberFormat="0" applyFont="0" applyAlignment="0" applyProtection="0"/>
    <xf numFmtId="0" fontId="28" fillId="20" borderId="8" applyNumberFormat="0" applyAlignment="0" applyProtection="0"/>
    <xf numFmtId="0" fontId="13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14" fillId="0" borderId="0"/>
    <xf numFmtId="0" fontId="6" fillId="0" borderId="0"/>
    <xf numFmtId="0" fontId="6" fillId="0" borderId="0"/>
    <xf numFmtId="0" fontId="33" fillId="0" borderId="0"/>
    <xf numFmtId="0" fontId="4" fillId="0" borderId="0"/>
    <xf numFmtId="0" fontId="31" fillId="0" borderId="0"/>
    <xf numFmtId="164" fontId="6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</cellStyleXfs>
  <cellXfs count="90">
    <xf numFmtId="0" fontId="0" fillId="0" borderId="0" xfId="0"/>
    <xf numFmtId="0" fontId="2" fillId="0" borderId="10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4" fillId="0" borderId="0" xfId="0" applyFont="1"/>
    <xf numFmtId="0" fontId="4" fillId="0" borderId="0" xfId="0" applyFont="1" applyAlignment="1">
      <alignment horizontal="center" wrapText="1"/>
    </xf>
    <xf numFmtId="0" fontId="3" fillId="0" borderId="10" xfId="0" applyFont="1" applyBorder="1" applyAlignment="1">
      <alignment horizontal="left" vertical="top" wrapText="1"/>
    </xf>
    <xf numFmtId="165" fontId="3" fillId="0" borderId="1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top"/>
    </xf>
    <xf numFmtId="0" fontId="2" fillId="0" borderId="10" xfId="0" applyFont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8" fillId="0" borderId="0" xfId="0" applyFont="1" applyBorder="1" applyAlignment="1">
      <alignment wrapText="1"/>
    </xf>
    <xf numFmtId="0" fontId="9" fillId="0" borderId="12" xfId="0" quotePrefix="1" applyFont="1" applyBorder="1" applyAlignment="1">
      <alignment horizontal="center" wrapText="1"/>
    </xf>
    <xf numFmtId="0" fontId="9" fillId="0" borderId="12" xfId="0" applyFont="1" applyBorder="1" applyAlignment="1">
      <alignment horizontal="center" wrapText="1"/>
    </xf>
    <xf numFmtId="0" fontId="3" fillId="0" borderId="10" xfId="0" applyFont="1" applyBorder="1" applyAlignment="1">
      <alignment vertical="top" wrapText="1"/>
    </xf>
    <xf numFmtId="165" fontId="3" fillId="0" borderId="10" xfId="0" applyNumberFormat="1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vertical="top" wrapText="1"/>
    </xf>
    <xf numFmtId="165" fontId="3" fillId="0" borderId="0" xfId="0" applyNumberFormat="1" applyFont="1" applyBorder="1" applyAlignment="1">
      <alignment horizontal="center" vertical="top" wrapText="1"/>
    </xf>
    <xf numFmtId="165" fontId="0" fillId="0" borderId="0" xfId="0" applyNumberFormat="1"/>
    <xf numFmtId="4" fontId="2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49" fontId="32" fillId="0" borderId="10" xfId="0" applyNumberFormat="1" applyFont="1" applyFill="1" applyBorder="1" applyAlignment="1">
      <alignment horizontal="center" vertical="center" wrapText="1"/>
    </xf>
    <xf numFmtId="0" fontId="36" fillId="0" borderId="0" xfId="43" applyFont="1" applyFill="1"/>
    <xf numFmtId="0" fontId="37" fillId="0" borderId="0" xfId="42" applyFont="1" applyFill="1"/>
    <xf numFmtId="0" fontId="12" fillId="0" borderId="0" xfId="42" applyFont="1" applyFill="1"/>
    <xf numFmtId="49" fontId="12" fillId="0" borderId="0" xfId="0" applyNumberFormat="1" applyFont="1" applyFill="1" applyBorder="1" applyAlignment="1">
      <alignment horizontal="center" vertical="center" wrapText="1"/>
    </xf>
    <xf numFmtId="4" fontId="32" fillId="0" borderId="0" xfId="0" applyNumberFormat="1" applyFont="1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left" vertical="center" wrapText="1"/>
    </xf>
    <xf numFmtId="165" fontId="11" fillId="0" borderId="10" xfId="0" applyNumberFormat="1" applyFont="1" applyFill="1" applyBorder="1" applyAlignment="1">
      <alignment horizontal="center" vertical="center" wrapText="1"/>
    </xf>
    <xf numFmtId="165" fontId="4" fillId="0" borderId="10" xfId="0" applyNumberFormat="1" applyFont="1" applyFill="1" applyBorder="1" applyAlignment="1">
      <alignment horizontal="center" vertical="center" wrapText="1"/>
    </xf>
    <xf numFmtId="49" fontId="12" fillId="0" borderId="12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34" fillId="0" borderId="10" xfId="0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right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14" xfId="0" applyFont="1" applyBorder="1" applyAlignment="1">
      <alignment horizontal="center" vertical="top"/>
    </xf>
    <xf numFmtId="0" fontId="4" fillId="0" borderId="11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9" fillId="0" borderId="12" xfId="0" quotePrefix="1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2" fillId="0" borderId="10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/>
    </xf>
    <xf numFmtId="0" fontId="32" fillId="0" borderId="12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right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center" wrapText="1"/>
    </xf>
    <xf numFmtId="0" fontId="32" fillId="0" borderId="0" xfId="0" applyFont="1" applyFill="1" applyAlignment="1">
      <alignment wrapText="1"/>
    </xf>
    <xf numFmtId="0" fontId="12" fillId="0" borderId="0" xfId="0" applyFont="1" applyFill="1"/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wrapText="1"/>
    </xf>
    <xf numFmtId="0" fontId="4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quotePrefix="1" applyFont="1" applyFill="1" applyBorder="1" applyAlignment="1">
      <alignment horizontal="center" wrapText="1"/>
    </xf>
    <xf numFmtId="0" fontId="11" fillId="0" borderId="0" xfId="0" applyFont="1" applyFill="1" applyBorder="1" applyAlignment="1">
      <alignment horizontal="right" wrapText="1"/>
    </xf>
    <xf numFmtId="0" fontId="32" fillId="0" borderId="10" xfId="0" applyFont="1" applyFill="1" applyBorder="1" applyAlignment="1">
      <alignment horizontal="center" vertical="center"/>
    </xf>
    <xf numFmtId="0" fontId="32" fillId="0" borderId="10" xfId="0" applyNumberFormat="1" applyFont="1" applyFill="1" applyBorder="1" applyAlignment="1">
      <alignment horizontal="center" vertical="top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14" xfId="0" applyFont="1" applyFill="1" applyBorder="1" applyAlignment="1">
      <alignment horizontal="center" vertical="center" wrapText="1"/>
    </xf>
    <xf numFmtId="0" fontId="32" fillId="0" borderId="17" xfId="0" applyFont="1" applyFill="1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8" fillId="0" borderId="13" xfId="0" applyFont="1" applyFill="1" applyBorder="1" applyAlignment="1">
      <alignment horizontal="center" vertical="center" wrapText="1"/>
    </xf>
    <xf numFmtId="14" fontId="38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165" fontId="4" fillId="0" borderId="10" xfId="48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2" fillId="0" borderId="0" xfId="0" applyFont="1" applyFill="1"/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 wrapText="1"/>
    </xf>
  </cellXfs>
  <cellStyles count="5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te" xfId="37" xr:uid="{00000000-0005-0000-0000-000024000000}"/>
    <cellStyle name="Output" xfId="38" xr:uid="{00000000-0005-0000-0000-000025000000}"/>
    <cellStyle name="Title" xfId="39" xr:uid="{00000000-0005-0000-0000-000026000000}"/>
    <cellStyle name="Total" xfId="40" xr:uid="{00000000-0005-0000-0000-000027000000}"/>
    <cellStyle name="Warning Text" xfId="41" xr:uid="{00000000-0005-0000-0000-000028000000}"/>
    <cellStyle name="Обычный" xfId="0" builtinId="0"/>
    <cellStyle name="Обычный 2" xfId="42" xr:uid="{00000000-0005-0000-0000-00002A000000}"/>
    <cellStyle name="Обычный 2 2" xfId="43" xr:uid="{00000000-0005-0000-0000-00002B000000}"/>
    <cellStyle name="Обычный 2 3" xfId="44" xr:uid="{00000000-0005-0000-0000-00002C000000}"/>
    <cellStyle name="Обычный 3" xfId="45" xr:uid="{00000000-0005-0000-0000-00002D000000}"/>
    <cellStyle name="Обычный 3 2" xfId="51" xr:uid="{00000000-0005-0000-0000-00002E000000}"/>
    <cellStyle name="Обычный 4" xfId="46" xr:uid="{00000000-0005-0000-0000-00002F000000}"/>
    <cellStyle name="Стиль 1" xfId="47" xr:uid="{00000000-0005-0000-0000-000030000000}"/>
    <cellStyle name="Финансовый 2" xfId="48" xr:uid="{00000000-0005-0000-0000-000031000000}"/>
    <cellStyle name="Финансовый 2 2" xfId="49" xr:uid="{00000000-0005-0000-0000-000032000000}"/>
    <cellStyle name="Финансовый 2 3" xfId="50" xr:uid="{00000000-0005-0000-0000-00003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tabSelected="1" view="pageBreakPreview" topLeftCell="A10" zoomScale="120" zoomScaleNormal="152" zoomScaleSheetLayoutView="120" workbookViewId="0">
      <selection activeCell="A29" sqref="A29"/>
    </sheetView>
  </sheetViews>
  <sheetFormatPr defaultRowHeight="12.75" x14ac:dyDescent="0.2"/>
  <cols>
    <col min="1" max="1" width="46" style="59" customWidth="1"/>
    <col min="2" max="2" width="19.140625" style="59" customWidth="1"/>
    <col min="3" max="3" width="22.28515625" style="59" customWidth="1"/>
    <col min="4" max="4" width="17.5703125" style="59" customWidth="1"/>
    <col min="5" max="6" width="15.7109375" style="59" customWidth="1"/>
    <col min="7" max="7" width="14.85546875" style="59" customWidth="1"/>
    <col min="8" max="8" width="17.140625" style="59" customWidth="1"/>
    <col min="9" max="9" width="17.85546875" style="59" customWidth="1"/>
    <col min="10" max="16384" width="9.140625" style="59"/>
  </cols>
  <sheetData>
    <row r="1" spans="1:9" ht="29.25" customHeight="1" x14ac:dyDescent="0.2">
      <c r="A1" s="57" t="s">
        <v>75</v>
      </c>
      <c r="B1" s="57"/>
      <c r="C1" s="57"/>
      <c r="D1" s="57"/>
      <c r="E1" s="57"/>
      <c r="F1" s="57"/>
      <c r="G1" s="57"/>
      <c r="H1" s="57"/>
      <c r="I1" s="58"/>
    </row>
    <row r="2" spans="1:9" ht="15" customHeight="1" x14ac:dyDescent="0.2">
      <c r="A2" s="60"/>
      <c r="B2" s="60"/>
      <c r="C2" s="60"/>
      <c r="D2" s="60"/>
      <c r="E2" s="60"/>
      <c r="F2" s="60"/>
      <c r="G2" s="60"/>
      <c r="H2" s="60"/>
      <c r="I2" s="60"/>
    </row>
    <row r="3" spans="1:9" ht="31.5" x14ac:dyDescent="0.25">
      <c r="A3" s="61" t="s">
        <v>46</v>
      </c>
      <c r="B3" s="62" t="s">
        <v>45</v>
      </c>
      <c r="C3" s="62"/>
      <c r="D3" s="62"/>
      <c r="E3" s="62"/>
      <c r="F3" s="62"/>
      <c r="G3" s="62"/>
      <c r="H3" s="62"/>
    </row>
    <row r="4" spans="1:9" ht="39" customHeight="1" x14ac:dyDescent="0.25">
      <c r="A4" s="61" t="s">
        <v>74</v>
      </c>
      <c r="B4" s="63">
        <v>181</v>
      </c>
      <c r="C4" s="64"/>
      <c r="D4" s="64"/>
      <c r="E4" s="64"/>
      <c r="F4" s="64"/>
      <c r="G4" s="64"/>
      <c r="H4" s="64"/>
      <c r="I4" s="65"/>
    </row>
    <row r="5" spans="1:9" ht="33.75" customHeight="1" x14ac:dyDescent="0.25">
      <c r="A5" s="61" t="s">
        <v>43</v>
      </c>
      <c r="B5" s="66" t="s">
        <v>71</v>
      </c>
      <c r="C5" s="66"/>
      <c r="D5" s="66"/>
      <c r="E5" s="66"/>
      <c r="F5" s="66"/>
      <c r="G5" s="66"/>
      <c r="H5" s="66"/>
      <c r="I5" s="67"/>
    </row>
    <row r="6" spans="1:9" ht="15.75" customHeight="1" x14ac:dyDescent="0.2">
      <c r="A6" s="68"/>
      <c r="B6" s="68"/>
      <c r="C6" s="68"/>
      <c r="D6" s="69"/>
      <c r="E6" s="69"/>
      <c r="F6" s="69"/>
      <c r="G6" s="69"/>
      <c r="H6" s="70"/>
      <c r="I6" s="71" t="s">
        <v>72</v>
      </c>
    </row>
    <row r="7" spans="1:9" s="62" customFormat="1" ht="15.75" x14ac:dyDescent="0.25">
      <c r="A7" s="72" t="s">
        <v>47</v>
      </c>
      <c r="B7" s="73" t="s">
        <v>50</v>
      </c>
      <c r="C7" s="73"/>
      <c r="D7" s="74" t="s">
        <v>70</v>
      </c>
      <c r="E7" s="74" t="s">
        <v>51</v>
      </c>
      <c r="F7" s="75" t="s">
        <v>56</v>
      </c>
      <c r="G7" s="74" t="s">
        <v>52</v>
      </c>
      <c r="H7" s="74"/>
      <c r="I7" s="74"/>
    </row>
    <row r="8" spans="1:9" s="62" customFormat="1" ht="78.75" customHeight="1" x14ac:dyDescent="0.25">
      <c r="A8" s="72"/>
      <c r="B8" s="38" t="s">
        <v>73</v>
      </c>
      <c r="C8" s="38"/>
      <c r="D8" s="74"/>
      <c r="E8" s="74"/>
      <c r="F8" s="76"/>
      <c r="G8" s="74" t="s">
        <v>53</v>
      </c>
      <c r="H8" s="74" t="s">
        <v>54</v>
      </c>
      <c r="I8" s="74" t="s">
        <v>55</v>
      </c>
    </row>
    <row r="9" spans="1:9" s="62" customFormat="1" ht="15.75" x14ac:dyDescent="0.25">
      <c r="A9" s="72"/>
      <c r="B9" s="77" t="s">
        <v>48</v>
      </c>
      <c r="C9" s="77" t="s">
        <v>49</v>
      </c>
      <c r="D9" s="74"/>
      <c r="E9" s="74"/>
      <c r="F9" s="78"/>
      <c r="G9" s="74"/>
      <c r="H9" s="74"/>
      <c r="I9" s="74"/>
    </row>
    <row r="10" spans="1:9" s="62" customFormat="1" ht="15.75" x14ac:dyDescent="0.25">
      <c r="A10" s="79">
        <v>1</v>
      </c>
      <c r="B10" s="79">
        <v>2</v>
      </c>
      <c r="C10" s="79">
        <v>3</v>
      </c>
      <c r="D10" s="79">
        <v>4</v>
      </c>
      <c r="E10" s="79">
        <v>5</v>
      </c>
      <c r="F10" s="79">
        <v>6</v>
      </c>
      <c r="G10" s="79">
        <v>7</v>
      </c>
      <c r="H10" s="79">
        <v>8</v>
      </c>
      <c r="I10" s="79">
        <v>9</v>
      </c>
    </row>
    <row r="11" spans="1:9" s="62" customFormat="1" ht="15.75" x14ac:dyDescent="0.25">
      <c r="A11" s="32" t="s">
        <v>60</v>
      </c>
      <c r="B11" s="80">
        <v>1</v>
      </c>
      <c r="C11" s="81">
        <v>44442</v>
      </c>
      <c r="D11" s="34">
        <v>1414843</v>
      </c>
      <c r="E11" s="82">
        <v>6.5</v>
      </c>
      <c r="F11" s="34">
        <v>90340.685409999991</v>
      </c>
      <c r="G11" s="34">
        <v>40817.5</v>
      </c>
      <c r="H11" s="34">
        <v>0</v>
      </c>
      <c r="I11" s="34">
        <v>0</v>
      </c>
    </row>
    <row r="12" spans="1:9" s="62" customFormat="1" ht="25.5" x14ac:dyDescent="0.25">
      <c r="A12" s="32" t="s">
        <v>61</v>
      </c>
      <c r="B12" s="80">
        <v>1</v>
      </c>
      <c r="C12" s="81">
        <v>44781</v>
      </c>
      <c r="D12" s="34">
        <f>23000</f>
        <v>23000</v>
      </c>
      <c r="E12" s="82">
        <v>0.1</v>
      </c>
      <c r="F12" s="34">
        <v>13.20767</v>
      </c>
      <c r="G12" s="34">
        <v>8.6</v>
      </c>
      <c r="H12" s="34">
        <v>4.0328799999999996</v>
      </c>
      <c r="I12" s="34">
        <v>0</v>
      </c>
    </row>
    <row r="13" spans="1:9" s="62" customFormat="1" ht="25.5" x14ac:dyDescent="0.25">
      <c r="A13" s="32" t="s">
        <v>62</v>
      </c>
      <c r="B13" s="80">
        <v>1</v>
      </c>
      <c r="C13" s="81">
        <v>44781</v>
      </c>
      <c r="D13" s="34">
        <f>5500</f>
        <v>5500</v>
      </c>
      <c r="E13" s="82">
        <v>0.1</v>
      </c>
      <c r="F13" s="83">
        <v>3.1583600000000001</v>
      </c>
      <c r="G13" s="83">
        <v>2.1</v>
      </c>
      <c r="H13" s="83">
        <v>0.96438000000000001</v>
      </c>
      <c r="I13" s="34">
        <v>0</v>
      </c>
    </row>
    <row r="14" spans="1:9" s="62" customFormat="1" ht="25.5" x14ac:dyDescent="0.25">
      <c r="A14" s="32" t="s">
        <v>63</v>
      </c>
      <c r="B14" s="80">
        <v>1</v>
      </c>
      <c r="C14" s="81">
        <v>44781</v>
      </c>
      <c r="D14" s="34">
        <f>20000</f>
        <v>20000</v>
      </c>
      <c r="E14" s="82">
        <v>0.1</v>
      </c>
      <c r="F14" s="83">
        <v>5.8082099999999999</v>
      </c>
      <c r="G14" s="83">
        <v>0</v>
      </c>
      <c r="H14" s="83">
        <v>0</v>
      </c>
      <c r="I14" s="34">
        <v>0</v>
      </c>
    </row>
    <row r="15" spans="1:9" s="62" customFormat="1" ht="25.5" x14ac:dyDescent="0.25">
      <c r="A15" s="32" t="s">
        <v>64</v>
      </c>
      <c r="B15" s="80">
        <v>1</v>
      </c>
      <c r="C15" s="81">
        <v>44781</v>
      </c>
      <c r="D15" s="34">
        <f>172000</f>
        <v>172000</v>
      </c>
      <c r="E15" s="82">
        <v>0.1</v>
      </c>
      <c r="F15" s="83">
        <v>98.770409999999998</v>
      </c>
      <c r="G15" s="83">
        <v>64.599999999999994</v>
      </c>
      <c r="H15" s="83">
        <v>30.158899999999999</v>
      </c>
      <c r="I15" s="34">
        <v>0</v>
      </c>
    </row>
    <row r="16" spans="1:9" s="62" customFormat="1" ht="25.5" x14ac:dyDescent="0.25">
      <c r="A16" s="32" t="s">
        <v>65</v>
      </c>
      <c r="B16" s="80">
        <v>1</v>
      </c>
      <c r="C16" s="81">
        <v>44778</v>
      </c>
      <c r="D16" s="34">
        <f>50000</f>
        <v>50000</v>
      </c>
      <c r="E16" s="82">
        <v>0.1</v>
      </c>
      <c r="F16" s="83">
        <v>28.712330000000001</v>
      </c>
      <c r="G16" s="83">
        <v>18.8</v>
      </c>
      <c r="H16" s="83">
        <v>8.7671200000000002</v>
      </c>
      <c r="I16" s="34">
        <v>0</v>
      </c>
    </row>
    <row r="17" spans="1:9" s="62" customFormat="1" ht="15.75" x14ac:dyDescent="0.25">
      <c r="A17" s="32" t="s">
        <v>60</v>
      </c>
      <c r="B17" s="80">
        <v>1</v>
      </c>
      <c r="C17" s="81">
        <v>44777</v>
      </c>
      <c r="D17" s="34">
        <f>2300000</f>
        <v>2300000</v>
      </c>
      <c r="E17" s="82">
        <v>0.1</v>
      </c>
      <c r="F17" s="83">
        <v>2201.36438</v>
      </c>
      <c r="G17" s="83">
        <v>1439.6</v>
      </c>
      <c r="H17" s="83">
        <v>673.31500000000005</v>
      </c>
      <c r="I17" s="34">
        <v>0</v>
      </c>
    </row>
    <row r="18" spans="1:9" s="62" customFormat="1" ht="25.5" x14ac:dyDescent="0.25">
      <c r="A18" s="32" t="s">
        <v>66</v>
      </c>
      <c r="B18" s="80">
        <v>1</v>
      </c>
      <c r="C18" s="81">
        <v>44781</v>
      </c>
      <c r="D18" s="34">
        <f>7000</f>
        <v>7000</v>
      </c>
      <c r="E18" s="82">
        <v>0.1</v>
      </c>
      <c r="F18" s="83">
        <v>4.01973</v>
      </c>
      <c r="G18" s="83">
        <v>2.6</v>
      </c>
      <c r="H18" s="83">
        <v>1.2274</v>
      </c>
      <c r="I18" s="34">
        <v>0</v>
      </c>
    </row>
    <row r="19" spans="1:9" s="62" customFormat="1" ht="25.5" x14ac:dyDescent="0.25">
      <c r="A19" s="32" t="s">
        <v>67</v>
      </c>
      <c r="B19" s="80">
        <v>1</v>
      </c>
      <c r="C19" s="81">
        <v>44781</v>
      </c>
      <c r="D19" s="34">
        <f>3000</f>
        <v>3000</v>
      </c>
      <c r="E19" s="82">
        <v>0.1</v>
      </c>
      <c r="F19" s="83">
        <v>1.7227399999999999</v>
      </c>
      <c r="G19" s="83">
        <v>1.1000000000000001</v>
      </c>
      <c r="H19" s="83">
        <v>0.52603</v>
      </c>
      <c r="I19" s="34">
        <v>0</v>
      </c>
    </row>
    <row r="20" spans="1:9" s="62" customFormat="1" ht="25.5" x14ac:dyDescent="0.25">
      <c r="A20" s="32" t="s">
        <v>68</v>
      </c>
      <c r="B20" s="80">
        <v>1</v>
      </c>
      <c r="C20" s="81">
        <v>44781</v>
      </c>
      <c r="D20" s="34">
        <f>4500</f>
        <v>4500</v>
      </c>
      <c r="E20" s="82">
        <v>0.1</v>
      </c>
      <c r="F20" s="83">
        <v>2.5841099999999999</v>
      </c>
      <c r="G20" s="83">
        <v>1.7</v>
      </c>
      <c r="H20" s="83">
        <v>0.78903999999999996</v>
      </c>
      <c r="I20" s="34">
        <v>0</v>
      </c>
    </row>
    <row r="21" spans="1:9" s="62" customFormat="1" ht="25.5" x14ac:dyDescent="0.25">
      <c r="A21" s="32" t="s">
        <v>69</v>
      </c>
      <c r="B21" s="80">
        <v>1</v>
      </c>
      <c r="C21" s="81">
        <v>44781</v>
      </c>
      <c r="D21" s="34">
        <f>500</f>
        <v>500</v>
      </c>
      <c r="E21" s="82">
        <v>0.1</v>
      </c>
      <c r="F21" s="83">
        <v>0.28711999999999999</v>
      </c>
      <c r="G21" s="83">
        <v>0.2</v>
      </c>
      <c r="H21" s="83">
        <v>8.7669999999999998E-2</v>
      </c>
      <c r="I21" s="34">
        <v>0</v>
      </c>
    </row>
    <row r="22" spans="1:9" s="62" customFormat="1" ht="15.75" customHeight="1" x14ac:dyDescent="0.25">
      <c r="A22" s="79" t="s">
        <v>44</v>
      </c>
      <c r="B22" s="79"/>
      <c r="C22" s="79"/>
      <c r="D22" s="33">
        <f>SUM(D11:D21)</f>
        <v>4000343</v>
      </c>
      <c r="E22" s="25"/>
      <c r="F22" s="33">
        <f>SUM(F11:F21)</f>
        <v>92700.320469999977</v>
      </c>
      <c r="G22" s="33">
        <f>SUM(G11:G21)</f>
        <v>42356.799999999988</v>
      </c>
      <c r="H22" s="33">
        <f>SUM(H11:H21)</f>
        <v>719.86842000000001</v>
      </c>
      <c r="I22" s="33">
        <f>SUM(I11:I21)</f>
        <v>0</v>
      </c>
    </row>
    <row r="23" spans="1:9" s="62" customFormat="1" ht="15.75" customHeight="1" x14ac:dyDescent="0.25">
      <c r="A23" s="84"/>
      <c r="B23" s="84"/>
      <c r="C23" s="84"/>
      <c r="D23" s="30"/>
      <c r="E23" s="31"/>
      <c r="F23" s="31"/>
      <c r="G23" s="30"/>
      <c r="H23" s="30"/>
      <c r="I23" s="30"/>
    </row>
    <row r="24" spans="1:9" s="62" customFormat="1" ht="15.75" customHeight="1" x14ac:dyDescent="0.25">
      <c r="A24" s="84"/>
      <c r="B24" s="84"/>
      <c r="C24" s="84"/>
      <c r="D24" s="30"/>
      <c r="E24" s="31"/>
      <c r="F24" s="31"/>
      <c r="G24" s="31"/>
      <c r="H24" s="31"/>
      <c r="I24" s="31"/>
    </row>
    <row r="25" spans="1:9" ht="15.75" customHeight="1" x14ac:dyDescent="0.2">
      <c r="A25" s="85"/>
      <c r="B25" s="85"/>
      <c r="C25" s="85"/>
      <c r="D25" s="22"/>
      <c r="E25" s="23"/>
      <c r="F25" s="23"/>
      <c r="G25" s="31"/>
      <c r="H25" s="31"/>
      <c r="I25" s="31"/>
    </row>
    <row r="26" spans="1:9" s="62" customFormat="1" ht="15.75" customHeight="1" x14ac:dyDescent="0.3">
      <c r="A26" s="28" t="s">
        <v>76</v>
      </c>
      <c r="B26" s="27"/>
      <c r="C26" s="27"/>
      <c r="D26" s="27"/>
      <c r="G26" s="39" t="s">
        <v>59</v>
      </c>
      <c r="H26" s="39"/>
      <c r="I26" s="39"/>
    </row>
    <row r="27" spans="1:9" s="26" customFormat="1" ht="15.75" customHeight="1" x14ac:dyDescent="0.25">
      <c r="A27" s="36" t="s">
        <v>57</v>
      </c>
      <c r="B27" s="36"/>
      <c r="C27" s="24"/>
      <c r="D27" s="24"/>
      <c r="E27" s="24"/>
      <c r="F27" s="24"/>
      <c r="G27" s="39"/>
      <c r="H27" s="39"/>
      <c r="I27" s="39"/>
    </row>
    <row r="28" spans="1:9" s="62" customFormat="1" ht="15.75" customHeight="1" x14ac:dyDescent="0.25">
      <c r="A28" s="62" t="s">
        <v>77</v>
      </c>
      <c r="B28" s="86"/>
      <c r="C28" s="86"/>
      <c r="D28" s="86"/>
      <c r="E28" s="29"/>
      <c r="F28" s="29"/>
      <c r="G28" s="39"/>
      <c r="H28" s="39"/>
      <c r="I28" s="39"/>
    </row>
    <row r="29" spans="1:9" s="62" customFormat="1" ht="15.75" customHeight="1" x14ac:dyDescent="0.25">
      <c r="A29" s="62" t="s">
        <v>58</v>
      </c>
      <c r="B29" s="86"/>
      <c r="C29" s="86"/>
      <c r="D29" s="86"/>
      <c r="E29" s="35"/>
      <c r="F29" s="35"/>
      <c r="G29" s="39"/>
      <c r="H29" s="39"/>
      <c r="I29" s="39"/>
    </row>
    <row r="30" spans="1:9" s="62" customFormat="1" ht="15.75" x14ac:dyDescent="0.25">
      <c r="B30" s="86"/>
      <c r="C30" s="86"/>
      <c r="D30" s="86"/>
      <c r="E30" s="29"/>
      <c r="F30" s="29"/>
      <c r="G30" s="29"/>
      <c r="H30" s="29"/>
      <c r="I30" s="29"/>
    </row>
    <row r="31" spans="1:9" s="62" customFormat="1" ht="15" customHeight="1" x14ac:dyDescent="0.25">
      <c r="A31" s="87"/>
      <c r="B31" s="86"/>
      <c r="C31" s="86"/>
      <c r="D31" s="86"/>
      <c r="E31" s="29"/>
      <c r="F31" s="29"/>
      <c r="G31" s="29"/>
      <c r="H31" s="29"/>
      <c r="I31" s="29"/>
    </row>
    <row r="32" spans="1:9" s="62" customFormat="1" ht="15.75" x14ac:dyDescent="0.25">
      <c r="A32" s="85"/>
      <c r="B32" s="86"/>
      <c r="C32" s="86"/>
      <c r="D32" s="86"/>
      <c r="E32" s="29"/>
      <c r="F32" s="29"/>
      <c r="G32" s="29"/>
      <c r="H32" s="29"/>
      <c r="I32" s="29"/>
    </row>
    <row r="33" spans="1:9" s="62" customFormat="1" ht="15.75" x14ac:dyDescent="0.25">
      <c r="A33" s="85"/>
      <c r="B33" s="86"/>
      <c r="C33" s="86"/>
      <c r="D33" s="86"/>
      <c r="E33" s="29"/>
      <c r="F33" s="29"/>
      <c r="G33" s="29"/>
      <c r="H33" s="29"/>
      <c r="I33" s="29"/>
    </row>
    <row r="34" spans="1:9" x14ac:dyDescent="0.2">
      <c r="A34" s="88"/>
      <c r="B34" s="88"/>
      <c r="C34" s="88"/>
      <c r="D34" s="88"/>
      <c r="E34" s="88"/>
      <c r="F34" s="88"/>
      <c r="G34" s="88"/>
      <c r="H34" s="88"/>
      <c r="I34" s="88"/>
    </row>
    <row r="35" spans="1:9" x14ac:dyDescent="0.2">
      <c r="A35" s="89"/>
      <c r="B35" s="89"/>
      <c r="C35" s="89"/>
      <c r="D35" s="88"/>
      <c r="E35" s="88"/>
      <c r="F35" s="88"/>
      <c r="G35" s="88"/>
      <c r="H35" s="88"/>
      <c r="I35" s="88"/>
    </row>
  </sheetData>
  <mergeCells count="15">
    <mergeCell ref="A27:B27"/>
    <mergeCell ref="A1:H1"/>
    <mergeCell ref="A7:A9"/>
    <mergeCell ref="B7:C7"/>
    <mergeCell ref="D7:D9"/>
    <mergeCell ref="E7:E9"/>
    <mergeCell ref="A2:I2"/>
    <mergeCell ref="G7:I7"/>
    <mergeCell ref="F7:F9"/>
    <mergeCell ref="B8:C8"/>
    <mergeCell ref="G8:G9"/>
    <mergeCell ref="H8:H9"/>
    <mergeCell ref="I8:I9"/>
    <mergeCell ref="B5:H5"/>
    <mergeCell ref="G26:I29"/>
  </mergeCells>
  <phoneticPr fontId="5" type="noConversion"/>
  <printOptions horizontalCentered="1"/>
  <pageMargins left="0.98425196850393704" right="0.59055118110236227" top="0.78740157480314965" bottom="0.39370078740157483" header="0.51181102362204722" footer="0.51181102362204722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O30"/>
  <sheetViews>
    <sheetView view="pageBreakPreview" topLeftCell="A7" zoomScaleNormal="152" zoomScaleSheetLayoutView="100" workbookViewId="0">
      <selection activeCell="H23" sqref="H23"/>
    </sheetView>
  </sheetViews>
  <sheetFormatPr defaultRowHeight="12.75" x14ac:dyDescent="0.2"/>
  <cols>
    <col min="1" max="1" width="34.28515625" customWidth="1"/>
    <col min="2" max="4" width="5.28515625" customWidth="1"/>
    <col min="5" max="5" width="7.85546875" customWidth="1"/>
    <col min="6" max="6" width="5.28515625" customWidth="1"/>
    <col min="7" max="7" width="7" customWidth="1"/>
    <col min="8" max="8" width="16.42578125" customWidth="1"/>
  </cols>
  <sheetData>
    <row r="2" spans="1:249" x14ac:dyDescent="0.2">
      <c r="A2" s="37" t="s">
        <v>10</v>
      </c>
      <c r="B2" s="37"/>
      <c r="C2" s="37"/>
      <c r="D2" s="37"/>
      <c r="E2" s="37"/>
      <c r="F2" s="37"/>
      <c r="G2" s="37"/>
      <c r="H2" s="37"/>
    </row>
    <row r="3" spans="1:249" ht="14.25" customHeight="1" x14ac:dyDescent="0.2">
      <c r="A3" s="37" t="s">
        <v>16</v>
      </c>
      <c r="B3" s="37"/>
      <c r="C3" s="37"/>
      <c r="D3" s="37"/>
      <c r="E3" s="37"/>
      <c r="F3" s="37"/>
      <c r="G3" s="37"/>
      <c r="H3" s="37"/>
    </row>
    <row r="4" spans="1:249" ht="9.75" customHeight="1" x14ac:dyDescent="0.2">
      <c r="A4" s="52" t="s">
        <v>7</v>
      </c>
      <c r="B4" s="52"/>
      <c r="C4" s="52"/>
      <c r="D4" s="52"/>
      <c r="E4" s="52"/>
      <c r="F4" s="52"/>
      <c r="G4" s="52"/>
      <c r="H4" s="52"/>
    </row>
    <row r="5" spans="1:249" ht="35.25" customHeight="1" x14ac:dyDescent="0.2">
      <c r="A5" s="53" t="s">
        <v>33</v>
      </c>
      <c r="B5" s="53"/>
      <c r="C5" s="53"/>
      <c r="D5" s="53"/>
      <c r="E5" s="53"/>
      <c r="F5" s="53"/>
      <c r="G5" s="53"/>
      <c r="H5" s="53"/>
    </row>
    <row r="6" spans="1:249" x14ac:dyDescent="0.2">
      <c r="A6" s="4"/>
      <c r="B6" s="54" t="s">
        <v>11</v>
      </c>
      <c r="C6" s="54"/>
      <c r="D6" s="54"/>
      <c r="E6" s="54"/>
      <c r="F6" s="54"/>
      <c r="G6" s="54"/>
      <c r="H6" s="54"/>
    </row>
    <row r="7" spans="1:249" x14ac:dyDescent="0.2">
      <c r="A7" s="3" t="s">
        <v>19</v>
      </c>
    </row>
    <row r="8" spans="1:249" x14ac:dyDescent="0.2">
      <c r="A8" s="3" t="s">
        <v>8</v>
      </c>
      <c r="B8" t="s">
        <v>30</v>
      </c>
    </row>
    <row r="9" spans="1:249" x14ac:dyDescent="0.2">
      <c r="A9" s="3"/>
    </row>
    <row r="10" spans="1:249" x14ac:dyDescent="0.2">
      <c r="A10" s="3"/>
    </row>
    <row r="11" spans="1:249" x14ac:dyDescent="0.2">
      <c r="A11" s="3" t="s">
        <v>38</v>
      </c>
    </row>
    <row r="12" spans="1:249" ht="32.450000000000003" customHeight="1" x14ac:dyDescent="0.2">
      <c r="A12" s="3" t="s">
        <v>36</v>
      </c>
      <c r="I12" s="3"/>
      <c r="Q12" s="3"/>
      <c r="Y12" s="3"/>
      <c r="AG12" s="3"/>
      <c r="AO12" s="3"/>
      <c r="AW12" s="3"/>
      <c r="BE12" s="3"/>
      <c r="BM12" s="3"/>
      <c r="BU12" s="3"/>
      <c r="CC12" s="3"/>
      <c r="CK12" s="3"/>
      <c r="CS12" s="3"/>
      <c r="DA12" s="3"/>
      <c r="DI12" s="3"/>
      <c r="DQ12" s="3"/>
      <c r="DY12" s="3"/>
      <c r="EG12" s="3"/>
      <c r="EO12" s="3"/>
      <c r="EW12" s="3"/>
      <c r="FE12" s="3"/>
      <c r="FM12" s="3"/>
      <c r="FU12" s="3"/>
      <c r="GC12" s="3"/>
      <c r="GK12" s="3"/>
      <c r="GS12" s="3"/>
      <c r="HA12" s="3"/>
      <c r="HI12" s="3"/>
      <c r="HQ12" s="3"/>
      <c r="HY12" s="3"/>
      <c r="IG12" s="3"/>
      <c r="IO12" s="3"/>
    </row>
    <row r="13" spans="1:249" ht="15.75" customHeight="1" x14ac:dyDescent="0.2">
      <c r="A13" s="3"/>
      <c r="I13" s="3"/>
      <c r="Q13" s="3"/>
      <c r="Y13" s="3"/>
      <c r="AG13" s="3"/>
      <c r="AO13" s="3"/>
      <c r="AW13" s="3"/>
      <c r="BE13" s="3"/>
      <c r="BM13" s="3"/>
      <c r="BU13" s="3"/>
      <c r="CC13" s="3"/>
      <c r="CK13" s="3"/>
      <c r="CS13" s="3"/>
      <c r="DA13" s="3"/>
      <c r="DI13" s="3"/>
      <c r="DQ13" s="3"/>
      <c r="DY13" s="3"/>
      <c r="EG13" s="3"/>
      <c r="EO13" s="3"/>
      <c r="EW13" s="3"/>
      <c r="FE13" s="3"/>
      <c r="FM13" s="3"/>
      <c r="FU13" s="3"/>
      <c r="GC13" s="3"/>
      <c r="GK13" s="3"/>
      <c r="GS13" s="3"/>
      <c r="HA13" s="3"/>
      <c r="HI13" s="3"/>
      <c r="HQ13" s="3"/>
      <c r="HY13" s="3"/>
      <c r="IG13" s="3"/>
      <c r="IO13" s="3"/>
    </row>
    <row r="14" spans="1:249" ht="17.25" customHeight="1" x14ac:dyDescent="0.2">
      <c r="A14" s="40" t="s">
        <v>14</v>
      </c>
      <c r="B14" s="49" t="s">
        <v>15</v>
      </c>
      <c r="C14" s="49"/>
      <c r="D14" s="49"/>
      <c r="E14" s="49"/>
      <c r="F14" s="49"/>
      <c r="G14" s="49"/>
      <c r="H14" s="49"/>
    </row>
    <row r="15" spans="1:249" ht="22.5" customHeight="1" x14ac:dyDescent="0.2">
      <c r="A15" s="40"/>
      <c r="B15" s="50"/>
      <c r="C15" s="50"/>
      <c r="D15" s="50"/>
      <c r="E15" s="50"/>
      <c r="F15" s="50"/>
      <c r="G15" s="50"/>
      <c r="H15" s="50"/>
    </row>
    <row r="16" spans="1:249" ht="33.6" customHeight="1" x14ac:dyDescent="0.25">
      <c r="A16" s="13" t="s">
        <v>31</v>
      </c>
      <c r="B16" s="51" t="s">
        <v>32</v>
      </c>
      <c r="C16" s="51"/>
      <c r="D16" s="51"/>
      <c r="E16" s="51"/>
      <c r="F16" s="51"/>
      <c r="G16" s="51"/>
      <c r="H16" s="51"/>
    </row>
    <row r="17" spans="1:9" ht="33.6" customHeight="1" x14ac:dyDescent="0.25">
      <c r="A17" s="13"/>
      <c r="B17" s="15"/>
      <c r="C17" s="14"/>
      <c r="D17" s="14"/>
      <c r="E17" s="14"/>
      <c r="F17" s="14"/>
      <c r="G17" s="14"/>
      <c r="H17" s="14"/>
    </row>
    <row r="18" spans="1:9" ht="23.45" customHeight="1" x14ac:dyDescent="0.2">
      <c r="A18" s="42" t="s">
        <v>6</v>
      </c>
      <c r="B18" s="44" t="s">
        <v>0</v>
      </c>
      <c r="C18" s="45"/>
      <c r="D18" s="45"/>
      <c r="E18" s="45"/>
      <c r="F18" s="45"/>
      <c r="G18" s="46"/>
      <c r="H18" s="47" t="s">
        <v>20</v>
      </c>
    </row>
    <row r="19" spans="1:9" ht="12.6" customHeight="1" x14ac:dyDescent="0.2">
      <c r="A19" s="43"/>
      <c r="B19" s="1" t="s">
        <v>1</v>
      </c>
      <c r="C19" s="1" t="s">
        <v>2</v>
      </c>
      <c r="D19" s="1" t="s">
        <v>3</v>
      </c>
      <c r="E19" s="1" t="s">
        <v>4</v>
      </c>
      <c r="F19" s="1" t="s">
        <v>5</v>
      </c>
      <c r="G19" s="1" t="s">
        <v>9</v>
      </c>
      <c r="H19" s="48"/>
    </row>
    <row r="20" spans="1:9" x14ac:dyDescent="0.2">
      <c r="A20" s="1">
        <v>1</v>
      </c>
      <c r="B20" s="2">
        <v>2</v>
      </c>
      <c r="C20" s="2">
        <v>3</v>
      </c>
      <c r="D20" s="2">
        <v>4</v>
      </c>
      <c r="E20" s="2">
        <v>5</v>
      </c>
      <c r="F20" s="2">
        <v>6</v>
      </c>
      <c r="G20" s="2">
        <v>7</v>
      </c>
      <c r="H20" s="1">
        <v>8</v>
      </c>
    </row>
    <row r="21" spans="1:9" ht="31.5" x14ac:dyDescent="0.2">
      <c r="A21" s="5" t="s">
        <v>16</v>
      </c>
      <c r="B21" s="9"/>
      <c r="C21" s="9"/>
      <c r="D21" s="9"/>
      <c r="E21" s="9"/>
      <c r="F21" s="9"/>
      <c r="G21" s="9"/>
      <c r="H21" s="6">
        <f>900000/5.3</f>
        <v>169811.32075471699</v>
      </c>
    </row>
    <row r="22" spans="1:9" ht="123.75" x14ac:dyDescent="0.2">
      <c r="A22" s="8" t="s">
        <v>17</v>
      </c>
      <c r="B22" s="10" t="s">
        <v>21</v>
      </c>
      <c r="C22" s="10" t="s">
        <v>42</v>
      </c>
      <c r="D22" s="10" t="s">
        <v>26</v>
      </c>
      <c r="E22" s="10" t="s">
        <v>41</v>
      </c>
      <c r="F22" s="10" t="s">
        <v>22</v>
      </c>
      <c r="G22" s="10" t="s">
        <v>23</v>
      </c>
      <c r="H22" s="6">
        <v>167811.3</v>
      </c>
    </row>
    <row r="23" spans="1:9" ht="33.75" x14ac:dyDescent="0.2">
      <c r="A23" s="8" t="s">
        <v>18</v>
      </c>
      <c r="B23" s="10" t="s">
        <v>21</v>
      </c>
      <c r="C23" s="10" t="s">
        <v>27</v>
      </c>
      <c r="D23" s="10" t="s">
        <v>28</v>
      </c>
      <c r="E23" s="10" t="s">
        <v>41</v>
      </c>
      <c r="F23" s="10" t="s">
        <v>24</v>
      </c>
      <c r="G23" s="10" t="s">
        <v>25</v>
      </c>
      <c r="H23" s="6">
        <v>2000</v>
      </c>
      <c r="I23" s="21"/>
    </row>
    <row r="24" spans="1:9" ht="24.75" customHeight="1" x14ac:dyDescent="0.2">
      <c r="A24" s="5" t="s">
        <v>34</v>
      </c>
      <c r="B24" s="16"/>
      <c r="C24" s="16"/>
      <c r="D24" s="16"/>
      <c r="E24" s="16"/>
      <c r="F24" s="16"/>
      <c r="G24" s="16"/>
      <c r="H24" s="17">
        <f>H22+H23</f>
        <v>169811.3</v>
      </c>
    </row>
    <row r="25" spans="1:9" ht="13.5" customHeight="1" x14ac:dyDescent="0.2">
      <c r="A25" s="18"/>
      <c r="B25" s="19"/>
      <c r="C25" s="19"/>
      <c r="D25" s="19"/>
      <c r="E25" s="19"/>
      <c r="F25" s="19"/>
      <c r="G25" s="19"/>
      <c r="H25" s="20"/>
    </row>
    <row r="26" spans="1:9" x14ac:dyDescent="0.2">
      <c r="A26" s="7" t="s">
        <v>39</v>
      </c>
      <c r="B26" s="7"/>
      <c r="C26" s="7"/>
      <c r="D26" s="7"/>
      <c r="E26" s="7"/>
      <c r="F26" s="7"/>
      <c r="G26" s="7"/>
      <c r="H26" s="7"/>
    </row>
    <row r="27" spans="1:9" x14ac:dyDescent="0.2">
      <c r="A27" s="7"/>
      <c r="B27" s="7"/>
      <c r="C27" s="7"/>
      <c r="D27" s="7"/>
      <c r="E27" s="7"/>
      <c r="F27" s="7"/>
      <c r="G27" s="7"/>
      <c r="H27" s="7"/>
    </row>
    <row r="28" spans="1:9" ht="38.25" x14ac:dyDescent="0.2">
      <c r="A28" s="11" t="s">
        <v>13</v>
      </c>
      <c r="B28" s="7"/>
      <c r="C28" s="7"/>
      <c r="D28" s="7"/>
      <c r="E28" s="7"/>
      <c r="F28" s="7"/>
      <c r="G28" s="7"/>
      <c r="H28" s="12" t="s">
        <v>29</v>
      </c>
    </row>
    <row r="29" spans="1:9" ht="12.6" customHeight="1" x14ac:dyDescent="0.2">
      <c r="A29" s="41"/>
      <c r="B29" s="7"/>
      <c r="C29" s="7"/>
      <c r="D29" s="7"/>
      <c r="F29" s="7"/>
      <c r="G29" s="7"/>
      <c r="H29" s="7"/>
    </row>
    <row r="30" spans="1:9" ht="63.6" customHeight="1" x14ac:dyDescent="0.2">
      <c r="A30" s="41"/>
      <c r="B30" s="7"/>
      <c r="C30" s="7"/>
      <c r="D30" s="7"/>
      <c r="E30" s="7"/>
      <c r="F30" s="7"/>
      <c r="G30" s="7"/>
      <c r="H30" s="7"/>
    </row>
  </sheetData>
  <mergeCells count="12">
    <mergeCell ref="A2:H2"/>
    <mergeCell ref="A3:H3"/>
    <mergeCell ref="A4:H4"/>
    <mergeCell ref="A5:H5"/>
    <mergeCell ref="B6:H6"/>
    <mergeCell ref="A14:A15"/>
    <mergeCell ref="A29:A30"/>
    <mergeCell ref="A18:A19"/>
    <mergeCell ref="B18:G18"/>
    <mergeCell ref="H18:H19"/>
    <mergeCell ref="B14:H15"/>
    <mergeCell ref="B16:H16"/>
  </mergeCells>
  <phoneticPr fontId="5" type="noConversion"/>
  <printOptions horizontalCentered="1"/>
  <pageMargins left="0.98425196850393704" right="0.59055118110236227" top="0.78740157480314965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IO32"/>
  <sheetViews>
    <sheetView view="pageBreakPreview" topLeftCell="A4" zoomScaleNormal="152" zoomScaleSheetLayoutView="100" workbookViewId="0">
      <selection activeCell="H23" sqref="H23"/>
    </sheetView>
  </sheetViews>
  <sheetFormatPr defaultRowHeight="12.75" x14ac:dyDescent="0.2"/>
  <cols>
    <col min="1" max="1" width="34.28515625" customWidth="1"/>
    <col min="2" max="4" width="5.28515625" customWidth="1"/>
    <col min="5" max="5" width="7.85546875" customWidth="1"/>
    <col min="6" max="6" width="5.28515625" customWidth="1"/>
    <col min="7" max="7" width="7" customWidth="1"/>
    <col min="8" max="8" width="17" customWidth="1"/>
  </cols>
  <sheetData>
    <row r="2" spans="1:249" x14ac:dyDescent="0.2">
      <c r="A2" s="37" t="s">
        <v>10</v>
      </c>
      <c r="B2" s="37"/>
      <c r="C2" s="37"/>
      <c r="D2" s="37"/>
      <c r="E2" s="37"/>
      <c r="F2" s="37"/>
      <c r="G2" s="37"/>
      <c r="H2" s="37"/>
    </row>
    <row r="3" spans="1:249" ht="17.25" customHeight="1" x14ac:dyDescent="0.2">
      <c r="A3" s="37" t="s">
        <v>16</v>
      </c>
      <c r="B3" s="37"/>
      <c r="C3" s="37"/>
      <c r="D3" s="37"/>
      <c r="E3" s="37"/>
      <c r="F3" s="37"/>
      <c r="G3" s="37"/>
      <c r="H3" s="37"/>
    </row>
    <row r="4" spans="1:249" ht="9.75" customHeight="1" x14ac:dyDescent="0.2">
      <c r="A4" s="52" t="s">
        <v>7</v>
      </c>
      <c r="B4" s="52"/>
      <c r="C4" s="52"/>
      <c r="D4" s="52"/>
      <c r="E4" s="52"/>
      <c r="F4" s="52"/>
      <c r="G4" s="52"/>
      <c r="H4" s="52"/>
    </row>
    <row r="5" spans="1:249" ht="18" customHeight="1" x14ac:dyDescent="0.2">
      <c r="A5" s="53" t="s">
        <v>33</v>
      </c>
      <c r="B5" s="53"/>
      <c r="C5" s="53"/>
      <c r="D5" s="53"/>
      <c r="E5" s="53"/>
      <c r="F5" s="53"/>
      <c r="G5" s="53"/>
      <c r="H5" s="53"/>
    </row>
    <row r="6" spans="1:249" x14ac:dyDescent="0.2">
      <c r="A6" s="4"/>
      <c r="B6" s="54" t="s">
        <v>11</v>
      </c>
      <c r="C6" s="54"/>
      <c r="D6" s="54"/>
      <c r="E6" s="54"/>
      <c r="F6" s="54"/>
      <c r="G6" s="54"/>
      <c r="H6" s="54"/>
    </row>
    <row r="7" spans="1:249" x14ac:dyDescent="0.2">
      <c r="A7" s="3" t="s">
        <v>40</v>
      </c>
    </row>
    <row r="8" spans="1:249" x14ac:dyDescent="0.2">
      <c r="A8" s="3" t="s">
        <v>8</v>
      </c>
      <c r="B8" t="s">
        <v>30</v>
      </c>
    </row>
    <row r="9" spans="1:249" x14ac:dyDescent="0.2">
      <c r="A9" s="3"/>
    </row>
    <row r="10" spans="1:249" x14ac:dyDescent="0.2">
      <c r="A10" s="3"/>
    </row>
    <row r="11" spans="1:249" x14ac:dyDescent="0.2">
      <c r="A11" s="3" t="s">
        <v>37</v>
      </c>
    </row>
    <row r="12" spans="1:249" ht="32.450000000000003" customHeight="1" x14ac:dyDescent="0.2">
      <c r="A12" s="3" t="s">
        <v>35</v>
      </c>
      <c r="I12" s="3"/>
      <c r="Q12" s="3"/>
      <c r="Y12" s="3"/>
      <c r="AG12" s="3"/>
      <c r="AO12" s="3"/>
      <c r="AW12" s="3"/>
      <c r="BE12" s="3"/>
      <c r="BM12" s="3"/>
      <c r="BU12" s="3"/>
      <c r="CC12" s="3"/>
      <c r="CK12" s="3"/>
      <c r="CS12" s="3"/>
      <c r="DA12" s="3"/>
      <c r="DI12" s="3"/>
      <c r="DQ12" s="3"/>
      <c r="DY12" s="3"/>
      <c r="EG12" s="3"/>
      <c r="EO12" s="3"/>
      <c r="EW12" s="3"/>
      <c r="FE12" s="3"/>
      <c r="FM12" s="3"/>
      <c r="FU12" s="3"/>
      <c r="GC12" s="3"/>
      <c r="GK12" s="3"/>
      <c r="GS12" s="3"/>
      <c r="HA12" s="3"/>
      <c r="HI12" s="3"/>
      <c r="HQ12" s="3"/>
      <c r="HY12" s="3"/>
      <c r="IG12" s="3"/>
      <c r="IO12" s="3"/>
    </row>
    <row r="13" spans="1:249" ht="15.75" customHeight="1" x14ac:dyDescent="0.2">
      <c r="A13" s="3"/>
      <c r="I13" s="3"/>
      <c r="Q13" s="3"/>
      <c r="Y13" s="3"/>
      <c r="AG13" s="3"/>
      <c r="AO13" s="3"/>
      <c r="AW13" s="3"/>
      <c r="BE13" s="3"/>
      <c r="BM13" s="3"/>
      <c r="BU13" s="3"/>
      <c r="CC13" s="3"/>
      <c r="CK13" s="3"/>
      <c r="CS13" s="3"/>
      <c r="DA13" s="3"/>
      <c r="DI13" s="3"/>
      <c r="DQ13" s="3"/>
      <c r="DY13" s="3"/>
      <c r="EG13" s="3"/>
      <c r="EO13" s="3"/>
      <c r="EW13" s="3"/>
      <c r="FE13" s="3"/>
      <c r="FM13" s="3"/>
      <c r="FU13" s="3"/>
      <c r="GC13" s="3"/>
      <c r="GK13" s="3"/>
      <c r="GS13" s="3"/>
      <c r="HA13" s="3"/>
      <c r="HI13" s="3"/>
      <c r="HQ13" s="3"/>
      <c r="HY13" s="3"/>
      <c r="IG13" s="3"/>
      <c r="IO13" s="3"/>
    </row>
    <row r="14" spans="1:249" ht="17.25" customHeight="1" x14ac:dyDescent="0.2">
      <c r="A14" s="40" t="s">
        <v>14</v>
      </c>
      <c r="B14" s="49" t="s">
        <v>15</v>
      </c>
      <c r="C14" s="49"/>
      <c r="D14" s="49"/>
      <c r="E14" s="49"/>
      <c r="F14" s="49"/>
      <c r="G14" s="49"/>
      <c r="H14" s="49"/>
    </row>
    <row r="15" spans="1:249" ht="22.5" customHeight="1" x14ac:dyDescent="0.2">
      <c r="A15" s="40"/>
      <c r="B15" s="50"/>
      <c r="C15" s="50"/>
      <c r="D15" s="50"/>
      <c r="E15" s="50"/>
      <c r="F15" s="50"/>
      <c r="G15" s="50"/>
      <c r="H15" s="50"/>
    </row>
    <row r="16" spans="1:249" ht="33.6" customHeight="1" x14ac:dyDescent="0.25">
      <c r="A16" s="13" t="s">
        <v>31</v>
      </c>
      <c r="B16" s="51" t="s">
        <v>32</v>
      </c>
      <c r="C16" s="51"/>
      <c r="D16" s="51"/>
      <c r="E16" s="51"/>
      <c r="F16" s="51"/>
      <c r="G16" s="51"/>
      <c r="H16" s="51"/>
    </row>
    <row r="17" spans="1:8" ht="33.6" customHeight="1" x14ac:dyDescent="0.25">
      <c r="A17" s="13"/>
      <c r="B17" s="15"/>
      <c r="C17" s="14"/>
      <c r="D17" s="14"/>
      <c r="E17" s="14"/>
      <c r="F17" s="14"/>
      <c r="G17" s="14"/>
      <c r="H17" s="14"/>
    </row>
    <row r="18" spans="1:8" ht="23.45" customHeight="1" x14ac:dyDescent="0.2">
      <c r="A18" s="56" t="s">
        <v>6</v>
      </c>
      <c r="B18" s="55" t="s">
        <v>0</v>
      </c>
      <c r="C18" s="55"/>
      <c r="D18" s="55"/>
      <c r="E18" s="55"/>
      <c r="F18" s="55"/>
      <c r="G18" s="55"/>
      <c r="H18" s="55" t="s">
        <v>12</v>
      </c>
    </row>
    <row r="19" spans="1:8" ht="12.6" customHeight="1" x14ac:dyDescent="0.2">
      <c r="A19" s="56"/>
      <c r="B19" s="1" t="s">
        <v>1</v>
      </c>
      <c r="C19" s="1" t="s">
        <v>2</v>
      </c>
      <c r="D19" s="1" t="s">
        <v>3</v>
      </c>
      <c r="E19" s="1" t="s">
        <v>4</v>
      </c>
      <c r="F19" s="1" t="s">
        <v>5</v>
      </c>
      <c r="G19" s="1" t="s">
        <v>9</v>
      </c>
      <c r="H19" s="55"/>
    </row>
    <row r="20" spans="1:8" x14ac:dyDescent="0.2">
      <c r="A20" s="1">
        <v>1</v>
      </c>
      <c r="B20" s="2">
        <v>2</v>
      </c>
      <c r="C20" s="2">
        <v>3</v>
      </c>
      <c r="D20" s="2">
        <v>4</v>
      </c>
      <c r="E20" s="2">
        <v>5</v>
      </c>
      <c r="F20" s="2">
        <v>6</v>
      </c>
      <c r="G20" s="2">
        <v>7</v>
      </c>
      <c r="H20" s="1">
        <v>8</v>
      </c>
    </row>
    <row r="21" spans="1:8" ht="31.5" x14ac:dyDescent="0.2">
      <c r="A21" s="5" t="s">
        <v>16</v>
      </c>
      <c r="B21" s="9"/>
      <c r="C21" s="9"/>
      <c r="D21" s="9"/>
      <c r="E21" s="9"/>
      <c r="F21" s="9"/>
      <c r="G21" s="9"/>
      <c r="H21" s="6">
        <f>900000/5.3</f>
        <v>169811.32075471699</v>
      </c>
    </row>
    <row r="22" spans="1:8" ht="123.75" x14ac:dyDescent="0.2">
      <c r="A22" s="8" t="s">
        <v>17</v>
      </c>
      <c r="B22" s="10" t="s">
        <v>21</v>
      </c>
      <c r="C22" s="10" t="s">
        <v>42</v>
      </c>
      <c r="D22" s="10" t="s">
        <v>26</v>
      </c>
      <c r="E22" s="10" t="s">
        <v>41</v>
      </c>
      <c r="F22" s="10" t="s">
        <v>22</v>
      </c>
      <c r="G22" s="10" t="s">
        <v>23</v>
      </c>
      <c r="H22" s="6">
        <v>167811.3</v>
      </c>
    </row>
    <row r="23" spans="1:8" ht="33.75" x14ac:dyDescent="0.2">
      <c r="A23" s="8" t="s">
        <v>18</v>
      </c>
      <c r="B23" s="10" t="s">
        <v>21</v>
      </c>
      <c r="C23" s="10" t="s">
        <v>27</v>
      </c>
      <c r="D23" s="10" t="s">
        <v>28</v>
      </c>
      <c r="E23" s="10" t="s">
        <v>41</v>
      </c>
      <c r="F23" s="10" t="s">
        <v>24</v>
      </c>
      <c r="G23" s="10" t="s">
        <v>25</v>
      </c>
      <c r="H23" s="6">
        <v>2000</v>
      </c>
    </row>
    <row r="24" spans="1:8" ht="24.75" customHeight="1" x14ac:dyDescent="0.2">
      <c r="A24" s="5" t="s">
        <v>34</v>
      </c>
      <c r="B24" s="16"/>
      <c r="C24" s="16"/>
      <c r="D24" s="16"/>
      <c r="E24" s="16"/>
      <c r="F24" s="16"/>
      <c r="G24" s="16"/>
      <c r="H24" s="17">
        <f>H22+H23</f>
        <v>169811.3</v>
      </c>
    </row>
    <row r="25" spans="1:8" x14ac:dyDescent="0.2">
      <c r="A25" s="7"/>
      <c r="B25" s="7"/>
      <c r="C25" s="7"/>
      <c r="D25" s="7"/>
      <c r="E25" s="7"/>
      <c r="F25" s="7"/>
      <c r="G25" s="7"/>
      <c r="H25" s="7"/>
    </row>
    <row r="26" spans="1:8" x14ac:dyDescent="0.2">
      <c r="A26" s="7" t="s">
        <v>39</v>
      </c>
      <c r="B26" s="7"/>
      <c r="C26" s="7"/>
      <c r="D26" s="7"/>
      <c r="E26" s="7"/>
      <c r="F26" s="7"/>
      <c r="G26" s="7"/>
      <c r="H26" s="7"/>
    </row>
    <row r="27" spans="1:8" x14ac:dyDescent="0.2">
      <c r="A27" s="7"/>
      <c r="B27" s="7"/>
      <c r="C27" s="7"/>
      <c r="D27" s="7"/>
      <c r="E27" s="7"/>
      <c r="F27" s="7"/>
      <c r="G27" s="7"/>
      <c r="H27" s="7"/>
    </row>
    <row r="28" spans="1:8" x14ac:dyDescent="0.2">
      <c r="A28" s="7"/>
      <c r="B28" s="7"/>
      <c r="C28" s="7"/>
      <c r="D28" s="7"/>
      <c r="E28" s="7"/>
      <c r="F28" s="7"/>
      <c r="G28" s="7"/>
      <c r="H28" s="7"/>
    </row>
    <row r="29" spans="1:8" ht="38.25" x14ac:dyDescent="0.2">
      <c r="A29" s="11" t="s">
        <v>13</v>
      </c>
      <c r="B29" s="7"/>
      <c r="C29" s="7"/>
      <c r="D29" s="7"/>
      <c r="E29" s="7"/>
      <c r="F29" s="7"/>
      <c r="G29" s="7"/>
      <c r="H29" s="12" t="s">
        <v>29</v>
      </c>
    </row>
    <row r="31" spans="1:8" ht="12.6" customHeight="1" x14ac:dyDescent="0.2">
      <c r="A31" s="41"/>
      <c r="B31" s="7"/>
      <c r="C31" s="7"/>
      <c r="D31" s="7"/>
      <c r="F31" s="7"/>
      <c r="G31" s="7"/>
      <c r="H31" s="7"/>
    </row>
    <row r="32" spans="1:8" ht="63.6" customHeight="1" x14ac:dyDescent="0.2">
      <c r="A32" s="41"/>
      <c r="B32" s="7"/>
      <c r="C32" s="7"/>
      <c r="D32" s="7"/>
      <c r="E32" s="7"/>
      <c r="F32" s="7"/>
      <c r="G32" s="7"/>
      <c r="H32" s="7"/>
    </row>
  </sheetData>
  <mergeCells count="12">
    <mergeCell ref="A2:H2"/>
    <mergeCell ref="A4:H4"/>
    <mergeCell ref="A5:H5"/>
    <mergeCell ref="B6:H6"/>
    <mergeCell ref="A31:A32"/>
    <mergeCell ref="A3:H3"/>
    <mergeCell ref="B18:G18"/>
    <mergeCell ref="A18:A19"/>
    <mergeCell ref="H18:H19"/>
    <mergeCell ref="B14:H15"/>
    <mergeCell ref="A14:A15"/>
    <mergeCell ref="B16:H16"/>
  </mergeCells>
  <phoneticPr fontId="5" type="noConversion"/>
  <printOptions horizontalCentered="1"/>
  <pageMargins left="0.98425196850393704" right="0.59055118110236227" top="0.78740157480314965" bottom="0.39370078740157483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проценты</vt:lpstr>
      <vt:lpstr>2015 2</vt:lpstr>
      <vt:lpstr>20163</vt:lpstr>
      <vt:lpstr>'2015 2'!Область_печати</vt:lpstr>
      <vt:lpstr>'20163'!Область_печати</vt:lpstr>
      <vt:lpstr>проценты!Область_печати</vt:lpstr>
    </vt:vector>
  </TitlesOfParts>
  <Company>УФ и НП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dektjarev</dc:creator>
  <cp:lastModifiedBy>Пекушова Наталия Олеговна</cp:lastModifiedBy>
  <cp:lastPrinted>2025-10-15T09:56:20Z</cp:lastPrinted>
  <dcterms:created xsi:type="dcterms:W3CDTF">2009-07-27T07:02:52Z</dcterms:created>
  <dcterms:modified xsi:type="dcterms:W3CDTF">2025-10-15T10:01:11Z</dcterms:modified>
</cp:coreProperties>
</file>